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<sst xmlns="http://schemas.openxmlformats.org/spreadsheetml/2006/main" count="2720" uniqueCount="2069">
  <si>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</si>
  <si>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</si>
  <si>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</si>
  <si>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</si>
  <si>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</si>
  <si>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</si>
  <si>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</si>
  <si>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</si>
  <si>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</si>
  <si>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</si>
  <si>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</si>
  <si>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</si>
  <si>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</si>
  <si>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</si>
  <si>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</si>
  <si>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</si>
  <si>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</si>
  <si>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</si>
  <si>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</si>
  <si>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</si>
  <si>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</si>
  <si>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</si>
  <si>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</si>
  <si>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</si>
  <si>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</si>
  <si>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</si>
  <si>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</si>
  <si>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</si>
  <si>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</si>
  <si>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</si>
  <si>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</si>
  <si>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</si>
  <si>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</si>
  <si>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</si>
  <si>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</si>
  <si>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</si>
  <si>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</si>
  <si>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</si>
  <si>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</si>
  <si>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</si>
  <si>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</si>
  <si>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</si>
  <si>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</si>
  <si>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</si>
  <si>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</si>
  <si>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</si>
  <si>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</si>
  <si>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</si>
  <si>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</si>
  <si>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</si>
  <si>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</si>
  <si>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</si>
  <si>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</si>
  <si>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</si>
  <si>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</si>
  <si>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</si>
  <si>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</si>
  <si>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</si>
  <si>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</si>
  <si>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</si>
  <si>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</si>
  <si>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</si>
  <si>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</si>
  <si>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</si>
  <si>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</si>
  <si>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</si>
  <si>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</si>
  <si>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</si>
  <si>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</si>
  <si>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</si>
  <si>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</si>
  <si>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</si>
  <si>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</si>
  <si>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</si>
  <si>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</si>
  <si>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</si>
  <si>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</si>
  <si>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</si>
  <si>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</si>
  <si>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</si>
  <si>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</si>
  <si>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</si>
  <si>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</si>
  <si>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</si>
  <si>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</si>
  <si>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</si>
  <si>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</si>
  <si>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</si>
  <si>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</si>
  <si>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</si>
  <si>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</si>
  <si>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</si>
  <si>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</si>
  <si>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</si>
  <si>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</si>
  <si>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</si>
  <si>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</si>
  <si>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</si>
  <si>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</si>
  <si>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</si>
  <si>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</si>
  <si>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</si>
  <si>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</si>
  <si>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</si>
  <si>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</si>
  <si>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</si>
  <si>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</si>
  <si>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</si>
  <si>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</si>
  <si>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</si>
  <si>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</si>
  <si>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</si>
  <si>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</si>
  <si>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</si>
  <si>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</si>
  <si>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</si>
  <si>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</si>
  <si>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</si>
  <si>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</si>
  <si>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</si>
  <si>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</si>
  <si>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</si>
  <si>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</si>
  <si>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</si>
  <si>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</si>
  <si>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</si>
  <si>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</si>
  <si>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</si>
  <si>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</si>
  <si>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</si>
  <si>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</si>
  <si>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</si>
  <si>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</si>
  <si>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</si>
  <si>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</si>
  <si>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</si>
  <si>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</si>
  <si>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</si>
  <si>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</si>
  <si>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</si>
  <si>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</si>
  <si>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</si>
  <si>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</si>
  <si>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</si>
  <si>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</si>
  <si>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</si>
  <si>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</si>
  <si>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</si>
  <si>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</si>
  <si>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</si>
  <si>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</si>
  <si>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</si>
  <si>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</si>
  <si>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</si>
  <si>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</si>
  <si>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</si>
  <si>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</si>
  <si>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</si>
  <si>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</si>
  <si>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</si>
  <si>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</si>
  <si>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</si>
  <si>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</si>
  <si>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</si>
  <si>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</si>
  <si>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</si>
  <si>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</si>
  <si>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</si>
  <si>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</si>
  <si>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</si>
  <si>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</si>
  <si>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</si>
  <si>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</si>
  <si>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</si>
  <si>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</si>
  <si>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</si>
  <si>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</si>
  <si>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</si>
  <si>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</si>
  <si>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</si>
  <si>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</si>
  <si>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</si>
  <si>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</si>
  <si>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</si>
  <si>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</si>
  <si>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</si>
  <si>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</si>
  <si>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</si>
  <si>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</si>
  <si>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</si>
  <si>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</si>
  <si>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</si>
  <si>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</si>
  <si>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</si>
  <si>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</si>
  <si>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</si>
  <si>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</si>
  <si>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</si>
  <si>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</si>
  <si>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</si>
  <si>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</si>
  <si>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</si>
  <si>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</si>
  <si>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</si>
  <si>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</si>
  <si>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</si>
  <si>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</si>
  <si>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</si>
  <si>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</si>
  <si>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</si>
  <si>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</si>
  <si>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</si>
  <si>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</si>
  <si>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</si>
  <si>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</si>
  <si>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</si>
  <si>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</si>
  <si>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</si>
  <si>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</si>
  <si>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</si>
  <si>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</si>
  <si>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</si>
  <si>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</si>
  <si>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</si>
  <si>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</si>
  <si>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</si>
  <si>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</si>
  <si>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</si>
  <si>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</si>
  <si>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</si>
  <si>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</si>
  <si>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</si>
  <si>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</si>
  <si>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</si>
  <si>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</si>
  <si>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</si>
  <si>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</si>
  <si>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</si>
  <si>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</si>
  <si>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</si>
  <si>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</si>
  <si>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</si>
  <si>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</si>
  <si>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</si>
  <si>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</si>
  <si>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</si>
  <si>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</si>
  <si>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</si>
  <si>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</si>
  <si>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</si>
  <si>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</si>
  <si>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</si>
  <si>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</si>
  <si>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</si>
  <si>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</si>
  <si>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</si>
  <si>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</si>
  <si>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</si>
  <si>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</si>
  <si>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</si>
  <si>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</si>
  <si>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</si>
  <si>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</si>
  <si>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</si>
  <si>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</si>
  <si>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</si>
  <si>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</si>
  <si>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</si>
  <si>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</si>
  <si>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</si>
  <si>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</si>
  <si>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</si>
  <si>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</si>
  <si>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</si>
  <si>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</si>
  <si>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</si>
  <si>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</si>
  <si>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</si>
  <si>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</si>
  <si>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</si>
  <si>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</si>
  <si>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</si>
  <si>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</si>
  <si>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</si>
  <si>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</si>
  <si>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</si>
  <si>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</si>
  <si>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</si>
  <si>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</si>
  <si>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</si>
  <si>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</si>
  <si>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</si>
  <si>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</si>
  <si>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</si>
  <si>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</si>
  <si>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</si>
  <si>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</si>
  <si>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</si>
  <si>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</si>
  <si>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</si>
  <si>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</si>
  <si>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</si>
  <si>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</si>
  <si>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</si>
  <si>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</si>
  <si>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</si>
  <si>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</si>
  <si>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</si>
  <si>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</si>
  <si>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</si>
  <si>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</si>
  <si>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</si>
  <si>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</si>
  <si>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</si>
  <si>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</si>
  <si>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</si>
  <si>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</si>
  <si>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</si>
  <si>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</si>
  <si>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</si>
  <si>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</si>
  <si>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</si>
  <si>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</si>
  <si>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</si>
  <si>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</si>
  <si>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</si>
  <si>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</si>
  <si>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</si>
  <si>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</si>
  <si>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</si>
  <si>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</si>
  <si>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</si>
  <si>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</si>
  <si>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</si>
  <si>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</si>
  <si>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</si>
  <si>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</si>
  <si>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</si>
  <si>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</si>
  <si>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</si>
  <si>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</si>
  <si>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</si>
  <si>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</si>
  <si>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</si>
  <si>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</si>
  <si>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</si>
  <si>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</si>
  <si>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</si>
  <si>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</si>
  <si>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</si>
  <si>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</si>
  <si>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</si>
  <si>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</si>
  <si>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</si>
  <si>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</si>
  <si>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</si>
  <si>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</si>
  <si>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</si>
  <si>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</si>
  <si>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</si>
  <si>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</si>
  <si>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</si>
  <si>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</si>
  <si>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</si>
  <si>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</si>
  <si>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</si>
  <si>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</si>
  <si>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</si>
  <si>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</si>
  <si>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</si>
  <si>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</si>
  <si>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</si>
  <si>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</si>
  <si>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</si>
  <si>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</si>
  <si>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</si>
  <si>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</si>
  <si>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</si>
  <si>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</si>
  <si>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</si>
  <si>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</si>
  <si>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</si>
  <si>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</si>
  <si>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</si>
  <si>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</si>
  <si>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</si>
  <si>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</si>
  <si>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</si>
  <si>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</si>
  <si>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</si>
  <si>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</si>
  <si>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</si>
  <si>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</si>
  <si>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</si>
  <si>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</si>
  <si>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</si>
  <si>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</si>
  <si>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</si>
  <si>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</si>
  <si>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</si>
  <si>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</si>
  <si>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</si>
  <si>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</si>
  <si>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</si>
  <si>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</si>
  <si>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</si>
  <si>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</si>
  <si>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</si>
  <si>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</si>
  <si>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</si>
  <si>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</si>
  <si>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</si>
  <si>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</si>
  <si>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</si>
  <si>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</si>
  <si>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</si>
  <si>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</si>
  <si>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</si>
  <si>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</si>
  <si>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</si>
  <si>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</si>
  <si>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</si>
  <si>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</si>
  <si>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</si>
  <si>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</si>
  <si>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</si>
  <si>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</si>
  <si>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</si>
  <si>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</si>
  <si>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</si>
  <si>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</si>
  <si>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</si>
  <si>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</si>
  <si>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</si>
  <si>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</si>
  <si>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</si>
  <si>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</si>
  <si>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</si>
  <si>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</si>
  <si>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</si>
  <si>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</si>
  <si>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</si>
  <si>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</si>
  <si>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</si>
  <si>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</si>
  <si>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</si>
  <si>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</si>
  <si>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</si>
  <si>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</si>
  <si>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</si>
  <si>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</si>
  <si>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</si>
  <si>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</si>
  <si>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</si>
  <si>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</si>
  <si>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</si>
  <si>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</si>
  <si>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</si>
  <si>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</si>
  <si>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</si>
  <si>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</si>
  <si>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</si>
  <si>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</si>
  <si>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</si>
  <si>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</si>
  <si>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</si>
  <si>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</si>
  <si>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</si>
  <si>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</si>
  <si>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</si>
  <si>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</si>
  <si>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</si>
  <si>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</si>
  <si>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</si>
  <si>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</si>
  <si>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</si>
  <si>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</si>
  <si>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</si>
  <si>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</si>
  <si>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</si>
  <si>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</si>
  <si>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</si>
  <si>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</si>
  <si>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</si>
  <si>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</si>
  <si>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</si>
  <si>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</si>
  <si>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</si>
  <si>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</si>
  <si>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</si>
  <si>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</si>
  <si>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</si>
  <si>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</si>
  <si>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</si>
  <si>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</si>
  <si>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</si>
  <si>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</si>
  <si>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</si>
  <si>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</si>
  <si>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</si>
  <si>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</si>
  <si>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</si>
  <si>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</si>
  <si>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</si>
  <si>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</si>
  <si>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</si>
  <si>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</si>
  <si>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</si>
  <si>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</si>
  <si>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</si>
  <si>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</si>
  <si>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</si>
  <si>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</si>
  <si>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</si>
  <si>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</si>
  <si>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</si>
  <si>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</si>
  <si>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</si>
  <si>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</si>
  <si>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</si>
  <si>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</si>
  <si>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</si>
  <si>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</si>
  <si>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</si>
  <si>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</si>
  <si>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</si>
  <si>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</si>
  <si>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</si>
  <si>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</si>
  <si>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</si>
  <si>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</si>
  <si>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</si>
  <si>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</si>
  <si>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</si>
  <si>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</si>
  <si>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</si>
  <si>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</si>
  <si>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</si>
  <si>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</si>
  <si>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</si>
  <si>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</si>
  <si>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</si>
  <si>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</si>
  <si>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</si>
  <si>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</si>
  <si>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</si>
  <si>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</si>
  <si>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</si>
  <si>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</si>
  <si>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</si>
  <si>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</si>
  <si>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</si>
  <si>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</si>
  <si>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</si>
  <si>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</si>
  <si>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</si>
  <si>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</si>
  <si>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</si>
  <si>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</si>
  <si>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</si>
  <si>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</si>
  <si>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</si>
  <si>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</si>
  <si>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</si>
  <si>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</si>
  <si>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</si>
  <si>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</si>
  <si>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</si>
  <si>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</si>
  <si>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</si>
  <si>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</si>
  <si>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</si>
  <si>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</si>
  <si>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</si>
  <si>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</si>
  <si>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</si>
  <si>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</si>
  <si>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</si>
  <si>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</si>
  <si>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</si>
  <si>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</si>
  <si>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</si>
  <si>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</si>
  <si>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</si>
  <si>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</si>
  <si>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</si>
  <si>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</si>
  <si>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</si>
  <si>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</si>
  <si>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</si>
  <si>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</si>
  <si>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</si>
  <si>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</si>
  <si>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</si>
  <si>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</si>
  <si>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</si>
  <si>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</si>
  <si>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</si>
  <si>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</si>
  <si>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</si>
  <si>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</si>
  <si>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</si>
  <si>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</si>
  <si>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</si>
  <si>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</si>
  <si>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</si>
  <si>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</si>
  <si>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</si>
  <si>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</si>
  <si>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</si>
  <si>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</si>
  <si>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</si>
  <si>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</si>
  <si>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</si>
  <si>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</si>
  <si>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</si>
  <si>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</si>
  <si>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</si>
  <si>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</si>
  <si>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</si>
  <si>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</si>
  <si>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</si>
  <si>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</si>
  <si>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</si>
  <si>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</si>
  <si>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</si>
  <si>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</si>
  <si>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</si>
  <si>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</si>
  <si>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</si>
  <si>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</si>
  <si>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</si>
  <si>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</si>
  <si>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</si>
  <si>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</si>
  <si>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</si>
  <si>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</si>
  <si>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</si>
  <si>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</si>
  <si>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</si>
  <si>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</si>
  <si>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</si>
  <si>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</si>
  <si>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</si>
  <si>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</si>
  <si>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</si>
  <si>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</si>
  <si>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</si>
  <si>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</si>
  <si>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</si>
  <si>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</si>
  <si>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</si>
  <si>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</si>
  <si>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</si>
  <si>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</si>
  <si>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</si>
  <si>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</si>
  <si>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</si>
  <si>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</si>
  <si>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</si>
  <si>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</si>
  <si>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</si>
  <si>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</si>
  <si>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</si>
  <si>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</si>
  <si>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</si>
  <si>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</si>
  <si>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</si>
  <si>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</si>
  <si>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</si>
  <si>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</si>
  <si>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</si>
  <si>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</si>
  <si>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</si>
  <si>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</si>
  <si>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</si>
  <si>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</si>
  <si>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</si>
  <si>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</si>
  <si>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</si>
  <si>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</si>
  <si>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</si>
  <si>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</si>
  <si>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</si>
  <si>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</si>
  <si>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</si>
  <si>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</si>
  <si>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</si>
  <si>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</si>
  <si>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</si>
  <si>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</si>
  <si>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</si>
  <si>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</si>
  <si>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</si>
  <si>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</si>
  <si>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</si>
  <si>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</si>
  <si>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</si>
  <si>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</si>
  <si>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</si>
  <si>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</si>
  <si>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</si>
  <si>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</si>
  <si>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</si>
  <si>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</si>
  <si>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</si>
  <si>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</si>
  <si>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</si>
  <si>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</si>
  <si>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</si>
  <si>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</si>
  <si>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</si>
  <si>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</si>
  <si>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</si>
  <si>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</si>
  <si>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</si>
  <si>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</si>
  <si>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</si>
  <si>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</si>
  <si>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</si>
  <si>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</si>
  <si>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</si>
  <si>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</si>
  <si>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</si>
  <si>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</si>
  <si>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</si>
  <si>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</si>
  <si>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</si>
  <si>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</si>
  <si>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</si>
  <si>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</si>
  <si>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</si>
  <si>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</si>
  <si>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</si>
  <si>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</si>
  <si>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</si>
  <si>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</si>
  <si>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</si>
  <si>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</si>
  <si>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</si>
  <si>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</si>
  <si>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</si>
  <si>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</si>
  <si>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</si>
  <si>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</si>
  <si>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</si>
  <si>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</si>
  <si>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</si>
  <si>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</si>
  <si>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</si>
  <si>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</si>
  <si>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</si>
  <si>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</si>
  <si>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</si>
  <si>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</si>
  <si>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</si>
  <si>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</si>
  <si>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</si>
  <si>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</si>
  <si>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</si>
  <si>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</si>
  <si>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</si>
  <si>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</si>
  <si>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</si>
  <si>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</si>
  <si>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</si>
  <si>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</si>
  <si>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</si>
  <si>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</si>
  <si>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</si>
  <si>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</si>
  <si>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</si>
  <si>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</si>
  <si>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</si>
  <si>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</si>
  <si>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</si>
  <si>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</si>
  <si>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</si>
  <si>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</si>
  <si>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</si>
  <si>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</si>
  <si>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</si>
  <si>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</si>
  <si>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</si>
  <si>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</si>
  <si>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</si>
  <si>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</si>
  <si>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</si>
  <si>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</si>
  <si>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</si>
  <si>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</si>
  <si>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</si>
  <si>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</si>
  <si>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</si>
  <si>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</si>
  <si>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</si>
  <si>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</si>
  <si>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</si>
  <si>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</si>
  <si>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</si>
  <si>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</si>
  <si>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</si>
  <si>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</si>
  <si>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</si>
  <si>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</si>
  <si>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</si>
  <si>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</si>
  <si>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</si>
  <si>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</si>
  <si>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</si>
  <si>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</si>
  <si>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</si>
  <si>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</si>
  <si>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</si>
  <si>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</si>
  <si>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</si>
  <si>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</si>
  <si>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</si>
  <si>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</si>
  <si>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</si>
  <si>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</si>
  <si>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</si>
  <si>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</si>
  <si>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</si>
  <si>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</si>
  <si>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</si>
  <si>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</si>
  <si>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</si>
  <si>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</si>
  <si>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</si>
  <si>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</si>
  <si>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</si>
  <si>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</si>
  <si>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</si>
  <si>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</si>
  <si>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</si>
  <si>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</si>
  <si>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</si>
  <si>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</si>
  <si>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</si>
  <si>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</si>
  <si>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</si>
  <si>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</si>
  <si>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</si>
  <si>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</si>
  <si>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</si>
  <si>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</si>
  <si>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</si>
  <si>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</si>
  <si>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</si>
  <si>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</si>
  <si>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</si>
  <si>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</si>
  <si>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</si>
  <si>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</si>
  <si>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</si>
  <si>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</si>
  <si>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</si>
  <si>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</si>
  <si>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</si>
  <si>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</si>
  <si>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</si>
  <si>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</si>
  <si>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</si>
  <si>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</si>
  <si>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</si>
  <si>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</si>
  <si>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</si>
  <si>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</si>
  <si>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</si>
  <si>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</si>
  <si>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</si>
  <si>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</si>
  <si>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</si>
  <si>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</si>
  <si>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</si>
  <si>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</si>
  <si>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</si>
  <si>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</si>
  <si>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</si>
  <si>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</si>
  <si>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</si>
  <si>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</si>
  <si>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</si>
  <si>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</si>
  <si>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</si>
  <si>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</si>
  <si>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</si>
  <si>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</si>
  <si>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</si>
  <si>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</si>
  <si>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</si>
  <si>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</si>
  <si>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</si>
  <si>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</si>
  <si>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</si>
  <si>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</si>
  <si>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</si>
  <si>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</si>
  <si>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</si>
  <si>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</si>
  <si>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</si>
  <si>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</si>
  <si>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</si>
  <si>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</si>
  <si>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</si>
  <si>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</si>
  <si>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</si>
  <si>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</si>
  <si>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</si>
  <si>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</si>
  <si>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</si>
  <si>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</si>
  <si>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</si>
  <si>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</si>
  <si>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</si>
  <si>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</si>
  <si>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</si>
  <si>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</si>
  <si>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</si>
  <si>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</si>
  <si>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</si>
  <si>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</si>
  <si>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</si>
  <si>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</si>
  <si>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</si>
  <si>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</si>
  <si>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</si>
  <si>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</si>
  <si>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</si>
  <si>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</si>
  <si>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</si>
  <si>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</si>
  <si>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</si>
  <si>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</si>
  <si>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</si>
  <si>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</si>
  <si>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</si>
  <si>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</si>
  <si>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</si>
  <si>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</si>
  <si>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</si>
  <si>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</si>
  <si>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</si>
  <si>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</si>
  <si>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</si>
  <si>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</si>
  <si>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</si>
  <si>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</si>
  <si>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</si>
  <si>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</si>
  <si>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</si>
  <si>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</si>
  <si>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</si>
  <si>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</si>
  <si>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</si>
  <si>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</si>
  <si>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</si>
  <si>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</si>
  <si>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</si>
  <si>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</si>
  <si>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</si>
  <si>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</si>
  <si>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</si>
  <si>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</si>
  <si>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</si>
  <si>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</si>
  <si>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</si>
  <si>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</si>
  <si>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</si>
  <si>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</si>
  <si>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</si>
  <si>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</si>
  <si>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</si>
  <si>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</si>
  <si>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</si>
  <si>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</si>
  <si>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</si>
  <si>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</si>
  <si>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</si>
  <si>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</si>
  <si>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</si>
  <si>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</si>
  <si>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</si>
  <si>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</si>
  <si>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</si>
  <si>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</si>
  <si>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</si>
  <si>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</si>
  <si>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</si>
  <si>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</si>
  <si>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</si>
  <si>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</si>
  <si>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</si>
  <si>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</si>
  <si>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</si>
  <si>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</si>
  <si>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</si>
  <si>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</si>
  <si>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</si>
  <si>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</si>
  <si>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</si>
  <si>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</si>
  <si>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</si>
  <si>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</si>
  <si>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</si>
  <si>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</si>
  <si>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</si>
  <si>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</si>
  <si>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</si>
  <si>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</si>
  <si>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</si>
  <si>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</si>
  <si>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</si>
  <si>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</si>
  <si>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</si>
  <si>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</si>
  <si>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</si>
  <si>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</si>
  <si>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</si>
  <si>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</si>
  <si>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</si>
  <si>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</si>
  <si>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</si>
  <si>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</si>
  <si>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</si>
  <si>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</si>
  <si>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</si>
  <si>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</si>
  <si>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</si>
  <si>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</si>
  <si>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</si>
  <si>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</si>
  <si>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</si>
  <si>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</si>
  <si>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</si>
  <si>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</si>
  <si>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</si>
  <si>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</si>
  <si>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</si>
  <si>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</si>
  <si>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</si>
  <si>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</si>
  <si>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</si>
  <si>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</si>
  <si>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</si>
  <si>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</si>
  <si>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</si>
  <si>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</si>
  <si>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</si>
  <si>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</si>
  <si>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</si>
  <si>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</si>
  <si>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</si>
  <si>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</si>
  <si>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</si>
  <si>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</si>
  <si>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</si>
  <si>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</si>
  <si>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</si>
  <si>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</si>
  <si>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</si>
  <si>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</si>
  <si>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</si>
  <si>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</si>
  <si>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</si>
  <si>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</si>
  <si>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</si>
  <si>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</si>
  <si>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</si>
  <si>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</si>
  <si>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</si>
  <si>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</si>
  <si>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</si>
  <si>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</si>
  <si>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</si>
  <si>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</si>
  <si>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</si>
  <si>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</si>
  <si>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</si>
  <si>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</si>
  <si>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</si>
  <si>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</si>
  <si>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</si>
  <si>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</si>
  <si>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</si>
  <si>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</si>
  <si>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</si>
  <si>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</si>
  <si>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</si>
  <si>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</si>
  <si>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</si>
  <si>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</si>
  <si>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</si>
  <si>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</si>
  <si>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</si>
  <si>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</si>
  <si>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</si>
  <si>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</si>
  <si>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</si>
  <si>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</si>
  <si>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</si>
  <si>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</si>
  <si>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</si>
  <si>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</si>
  <si>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</si>
  <si>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</si>
  <si>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</si>
  <si>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</si>
  <si>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</si>
  <si>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</si>
  <si>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</si>
  <si>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</si>
  <si>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</si>
  <si>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</si>
  <si>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</si>
  <si>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</si>
  <si>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</si>
  <si>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</si>
  <si>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</si>
  <si>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</si>
  <si>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</si>
  <si>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</si>
  <si>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</si>
  <si>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</si>
  <si>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</si>
  <si>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</si>
  <si>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</si>
  <si>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</si>
  <si>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</si>
  <si>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</si>
  <si>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</si>
  <si>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</si>
  <si>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</si>
  <si>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</si>
  <si>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</si>
  <si>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</si>
  <si>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</si>
  <si>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</si>
  <si>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</si>
  <si>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</si>
  <si>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</si>
  <si>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</si>
  <si>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</si>
  <si>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</si>
  <si>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</si>
  <si>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</si>
  <si>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</si>
  <si>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</si>
  <si>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</si>
  <si>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</si>
  <si>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</si>
  <si>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</si>
  <si>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</si>
  <si>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</si>
  <si>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</si>
  <si>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</si>
  <si>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</si>
  <si>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</si>
  <si>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</si>
  <si>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</si>
  <si>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</si>
  <si>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</si>
  <si>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</si>
  <si>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</si>
  <si>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</si>
  <si>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</si>
  <si>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</si>
  <si>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</si>
  <si>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</si>
  <si>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</si>
  <si>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</si>
  <si>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</si>
  <si>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</si>
  <si>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</si>
  <si>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</si>
  <si>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</si>
  <si>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</si>
  <si>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</si>
  <si>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</si>
  <si>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</si>
  <si>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</si>
  <si>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</si>
  <si>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</si>
  <si>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</si>
  <si>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</si>
  <si>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</si>
  <si>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</si>
  <si>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</si>
  <si>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</si>
  <si>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</si>
  <si>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</si>
  <si>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</si>
  <si>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</si>
  <si>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</si>
  <si>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</si>
  <si>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</si>
  <si>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</si>
  <si>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</si>
  <si>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</si>
  <si>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</si>
  <si>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</si>
  <si>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</si>
  <si>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</si>
  <si>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</si>
  <si>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</si>
  <si>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</si>
  <si>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</si>
  <si>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</si>
  <si>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</si>
  <si>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</si>
  <si>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</si>
  <si>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</si>
  <si>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</si>
  <si>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</si>
  <si>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</si>
  <si>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</si>
  <si>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</si>
  <si>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</si>
  <si>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</si>
  <si>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</si>
  <si>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</si>
  <si>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</si>
  <si>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</si>
  <si>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</si>
  <si>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</si>
  <si>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</si>
  <si>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</si>
  <si>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</si>
  <si>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</si>
  <si>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</si>
  <si>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</si>
  <si>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</si>
  <si>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</si>
  <si>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</si>
  <si>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</si>
  <si>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</si>
  <si>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</si>
  <si>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</si>
  <si>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</si>
  <si>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</si>
  <si>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</si>
  <si>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</si>
  <si>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</si>
  <si>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</si>
  <si>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</si>
  <si>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</si>
  <si>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</si>
  <si>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</si>
  <si>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</si>
  <si>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</si>
  <si>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</si>
  <si>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</si>
  <si>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</si>
  <si>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</si>
  <si>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</si>
  <si>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</si>
  <si>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</si>
  <si>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</si>
  <si>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</si>
  <si>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</si>
  <si>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</si>
  <si>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</si>
  <si>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</si>
  <si>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</si>
  <si>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</si>
  <si>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</si>
  <si>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</si>
  <si>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</si>
  <si>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</si>
  <si>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</si>
  <si>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</si>
  <si>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</si>
  <si>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</si>
  <si>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</si>
  <si>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</si>
  <si>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</si>
  <si>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</si>
  <si>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</si>
  <si>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</si>
  <si>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</si>
  <si>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</si>
  <si>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</si>
  <si>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</si>
  <si>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</si>
  <si>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</si>
  <si>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</si>
  <si>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</si>
  <si>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</si>
  <si>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</si>
  <si>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</si>
  <si>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</si>
  <si>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</si>
  <si>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</si>
  <si>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</si>
  <si>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</si>
  <si>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</si>
  <si>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</si>
  <si>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</si>
  <si>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</si>
  <si>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</si>
  <si>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</si>
  <si>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</si>
  <si>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</si>
  <si>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</si>
  <si>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</si>
  <si>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</si>
  <si>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</si>
  <si>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</si>
  <si>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</si>
  <si>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</si>
  <si>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</si>
  <si>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</si>
  <si>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</si>
  <si>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</si>
  <si>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</si>
  <si>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</si>
  <si>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</si>
  <si>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</si>
  <si>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</si>
  <si>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</si>
  <si>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</si>
  <si>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</si>
  <si>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</si>
  <si>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</si>
  <si>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</si>
  <si>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</si>
  <si>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</si>
  <si>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</si>
  <si>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</si>
  <si>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</si>
  <si>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</si>
  <si>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</si>
  <si>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</si>
  <si>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</si>
  <si>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</si>
  <si>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</si>
  <si>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</si>
  <si>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</si>
  <si>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</si>
  <si>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</si>
  <si>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</si>
  <si>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</si>
  <si>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</si>
  <si>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</si>
  <si>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</si>
  <si>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</si>
  <si>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</si>
  <si>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</si>
  <si>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</si>
  <si>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</si>
  <si>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</si>
  <si>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</si>
  <si>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</si>
  <si>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</si>
  <si>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</si>
  <si>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</si>
  <si>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</si>
  <si>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</si>
  <si>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</si>
  <si>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</si>
  <si>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</si>
  <si>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</si>
  <si>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</si>
  <si>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</si>
  <si>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</si>
  <si>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</si>
  <si>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</si>
  <si>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</si>
  <si>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</si>
  <si>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</si>
  <si>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</si>
  <si>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</si>
  <si>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</si>
  <si>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</si>
  <si>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</si>
  <si>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</si>
  <si>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</si>
  <si>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</si>
  <si>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</si>
  <si>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</si>
  <si>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</si>
  <si>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</si>
  <si>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</si>
  <si>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</si>
  <si>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</si>
  <si>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</si>
  <si>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</si>
  <si>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</si>
  <si>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</si>
  <si>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</si>
  <si>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</si>
  <si>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</si>
  <si>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</si>
  <si>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</si>
  <si>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</si>
  <si>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</si>
  <si>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</si>
  <si>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</si>
  <si>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</si>
  <si>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</si>
  <si>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</si>
  <si>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</si>
  <si>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</si>
  <si>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</si>
  <si>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</si>
  <si>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</si>
  <si>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</si>
  <si>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</si>
  <si>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</si>
  <si>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</si>
  <si>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</si>
  <si>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</si>
  <si>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</si>
  <si>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</si>
  <si>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</si>
  <si>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</si>
  <si>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</si>
  <si>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</si>
  <si>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</si>
  <si>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</si>
  <si>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</si>
  <si>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</si>
  <si>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</si>
  <si>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</si>
  <si>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</si>
  <si>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</si>
  <si>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</si>
  <si>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</si>
  <si>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</si>
  <si>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</si>
  <si>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</si>
  <si>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</si>
  <si>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</si>
  <si>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</si>
  <si>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</si>
  <si>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</si>
  <si>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</si>
  <si>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</si>
  <si>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</si>
  <si>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</si>
  <si>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</si>
  <si>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</si>
  <si>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</si>
  <si>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</si>
  <si>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</si>
  <si>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</si>
  <si>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</si>
  <si>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</si>
  <si>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</si>
  <si>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</si>
  <si>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</si>
  <si>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</si>
  <si>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</si>
  <si>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</si>
  <si>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</si>
  <si>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</si>
  <si>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</si>
  <si>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</si>
  <si>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</si>
  <si>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</si>
  <si>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</si>
  <si>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</si>
  <si>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</si>
  <si>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</si>
  <si>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</si>
  <si>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</si>
  <si>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</si>
  <si>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</si>
  <si>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</si>
  <si>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</si>
  <si>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</si>
  <si>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</si>
  <si>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</si>
  <si>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</si>
  <si>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</si>
  <si>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</si>
  <si>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</si>
  <si>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</si>
  <si>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</si>
  <si>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</si>
  <si>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</si>
  <si>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</si>
  <si>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</si>
  <si>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</si>
  <si>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</si>
  <si>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</si>
  <si>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</si>
  <si>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</si>
  <si>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</si>
  <si>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</si>
  <si>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</si>
  <si>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</si>
  <si>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</si>
  <si>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</si>
  <si>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</si>
  <si>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</si>
  <si>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</si>
  <si>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</si>
  <si>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</si>
  <si>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</si>
  <si>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</si>
  <si>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</si>
  <si>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</si>
  <si>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</si>
  <si>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</si>
  <si>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</si>
  <si>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</si>
  <si>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</si>
  <si>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</si>
  <si>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</si>
  <si>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</si>
  <si>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</si>
  <si>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</si>
  <si>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</si>
  <si>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</si>
  <si>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</si>
  <si>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</si>
  <si>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</si>
  <si>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</si>
  <si>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</si>
  <si>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</si>
  <si>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</si>
  <si>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</si>
  <si>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</si>
  <si>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</si>
  <si>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</si>
  <si>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</si>
  <si>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</si>
  <si>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</si>
  <si>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</si>
  <si>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</si>
  <si>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</si>
  <si>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</si>
  <si>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</si>
  <si>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</si>
  <si>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</si>
  <si>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</si>
  <si>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</si>
  <si>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</si>
  <si>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</si>
  <si>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</si>
  <si>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</si>
  <si>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</si>
  <si>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</si>
  <si>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</si>
  <si>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</si>
  <si>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</si>
  <si>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</si>
  <si>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</si>
  <si>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</si>
  <si>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</si>
  <si>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</si>
  <si>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</si>
  <si>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</si>
  <si>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</si>
  <si>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</si>
  <si>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</si>
  <si>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</si>
  <si>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</si>
  <si>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</si>
  <si>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</si>
  <si>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</si>
  <si>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</si>
  <si>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</si>
  <si>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</si>
  <si>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</si>
  <si>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</si>
  <si>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</si>
  <si>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</si>
  <si>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</si>
  <si>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</si>
  <si>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</si>
  <si>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</si>
  <si>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</si>
  <si>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</si>
  <si>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</si>
  <si>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</si>
  <si>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</si>
  <si>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</si>
  <si>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</si>
  <si>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</si>
  <si>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</si>
  <si>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</si>
  <si>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</si>
  <si>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</si>
  <si>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</si>
  <si>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</si>
  <si>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</si>
  <si>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</si>
  <si>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</si>
  <si>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</si>
  <si>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</si>
  <si>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</si>
  <si>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</si>
  <si>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</si>
  <si>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</si>
  <si>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</si>
  <si>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</si>
  <si>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</si>
  <si>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</si>
  <si>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</si>
  <si>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</si>
  <si>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</si>
  <si>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</si>
  <si>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</si>
  <si>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</si>
  <si>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</si>
  <si>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</si>
  <si>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</si>
  <si>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</si>
  <si>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</si>
  <si>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</si>
  <si>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</si>
  <si>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</si>
  <si>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</si>
  <si>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</si>
  <si>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</si>
  <si>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</si>
  <si>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</si>
  <si>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</si>
  <si>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</si>
  <si>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</si>
  <si>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</si>
  <si>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</si>
  <si>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</si>
  <si>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</si>
  <si>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</si>
  <si>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</si>
  <si>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</si>
  <si>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</si>
  <si>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</si>
  <si>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</si>
  <si>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</si>
  <si>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</si>
  <si>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</si>
  <si>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</si>
  <si>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</si>
  <si>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</si>
  <si>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</si>
  <si>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</si>
  <si>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</si>
  <si>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</si>
  <si>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</si>
  <si>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</si>
  <si>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</si>
  <si>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</si>
  <si>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</si>
  <si>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</si>
  <si>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</si>
  <si>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</si>
  <si>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</si>
  <si>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</si>
  <si>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</si>
  <si>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</si>
  <si>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</si>
  <si>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</si>
  <si>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</si>
  <si>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</si>
  <si>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</si>
  <si>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</si>
  <si>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</si>
  <si>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</si>
  <si>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</si>
  <si>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</si>
  <si>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</si>
  <si>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</si>
  <si>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</si>
  <si>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</si>
  <si>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</si>
  <si>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</si>
  <si>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</si>
  <si>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</si>
  <si>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</si>
  <si>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</si>
  <si>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</si>
  <si>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</si>
  <si>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</si>
  <si>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</si>
  <si>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</si>
  <si>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</si>
  <si>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</si>
  <si>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</si>
  <si>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</si>
  <si>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</si>
  <si>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</si>
  <si>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</si>
  <si>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</si>
  <si>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</si>
  <si>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</si>
  <si>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</si>
  <si>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</si>
  <si>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</si>
  <si>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</si>
  <si>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</si>
  <si>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</si>
  <si>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</si>
  <si>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</si>
  <si>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</si>
  <si>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</si>
  <si>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</si>
  <si>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</si>
  <si>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</si>
  <si>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</si>
  <si>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</si>
  <si>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</si>
  <si>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</si>
  <si>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</si>
  <si>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</si>
  <si>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</si>
  <si>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</si>
  <si>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</si>
  <si>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</si>
  <si>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</si>
  <si>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</si>
  <si>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</si>
  <si>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</si>
  <si>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</si>
  <si>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</si>
  <si>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</si>
  <si>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</si>
  <si>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</si>
  <si>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</si>
  <si>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</si>
  <si>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</si>
  <si>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</si>
  <si>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</si>
  <si>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</si>
  <si>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</si>
  <si>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</si>
  <si>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</si>
  <si>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</si>
  <si>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</si>
  <si>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</si>
  <si>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</si>
  <si>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</si>
  <si>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</si>
  <si>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</si>
  <si>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</si>
  <si>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</si>
  <si>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</si>
  <si>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</si>
  <si>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</si>
  <si>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</si>
  <si>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</si>
  <si>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</si>
  <si>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</si>
  <si>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</si>
  <si>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</si>
  <si>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</si>
  <si>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</si>
  <si>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</si>
  <si>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</si>
  <si>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</si>
  <si>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</si>
  <si>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</si>
  <si>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</si>
  <si>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</si>
  <si>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</si>
  <si>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</si>
  <si>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</si>
  <si>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</si>
  <si>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</si>
  <si>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</si>
  <si>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</si>
  <si>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</si>
  <si>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</si>
  <si>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</si>
  <si>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</si>
  <si>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</si>
  <si>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</si>
  <si>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</si>
  <si>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</si>
  <si>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</si>
  <si>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</si>
  <si>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</si>
  <si>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</si>
  <si>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</si>
  <si>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</si>
  <si>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</si>
  <si>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</si>
  <si>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</si>
  <si>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</si>
  <si>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</si>
  <si>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</si>
  <si>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</si>
  <si>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</si>
  <si>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</si>
  <si>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</si>
  <si>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</si>
  <si>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</si>
  <si>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</si>
  <si>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</si>
  <si>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</si>
  <si>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</si>
  <si>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</si>
  <si>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</si>
  <si>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</si>
  <si>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</si>
  <si>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</si>
  <si>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</si>
  <si>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</si>
  <si>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</si>
  <si>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</si>
  <si>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</si>
  <si>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</si>
  <si>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</si>
  <si>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</si>
  <si>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</si>
  <si>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</si>
  <si>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</si>
  <si>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</si>
  <si>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</si>
  <si>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</si>
  <si>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</si>
  <si>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</si>
  <si>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</si>
  <si>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</si>
  <si>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</si>
  <si>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</si>
  <si>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</si>
  <si>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</si>
  <si>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</si>
  <si>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</si>
  <si>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</si>
  <si>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</si>
  <si>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</si>
  <si>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</si>
  <si>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</si>
  <si>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</si>
  <si>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</si>
  <si>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</si>
  <si>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</si>
  <si>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</si>
  <si>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</si>
  <si>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</si>
  <si>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</si>
  <si>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</si>
  <si>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</si>
  <si>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</si>
  <si>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</si>
  <si>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</si>
  <si>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</si>
  <si>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</si>
  <si>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</si>
  <si>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</si>
  <si>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</si>
  <si>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</si>
  <si>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</si>
  <si>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</si>
  <si>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</si>
  <si>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</si>
  <si>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</si>
  <si>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</si>
  <si>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</si>
  <si>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</si>
  <si>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</si>
  <si>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</si>
  <si>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</si>
  <si>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</si>
  <si>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</si>
  <si>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</si>
  <si>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</si>
  <si>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</si>
  <si>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</si>
  <si>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</si>
  <si>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</si>
  <si>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</si>
  <si>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</si>
  <si>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</si>
  <si>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</si>
  <si>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</si>
  <si>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</si>
  <si>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</si>
  <si>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</si>
  <si>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</si>
  <si>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</si>
  <si>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</si>
  <si>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</si>
  <si>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</si>
  <si>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</si>
  <si>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</si>
  <si>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</si>
  <si>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</si>
  <si>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</si>
  <si>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</si>
  <si>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</si>
  <si>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</si>
  <si>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</si>
  <si>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</si>
  <si>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</si>
  <si>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</si>
  <si>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</si>
  <si>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</si>
  <si>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</si>
  <si>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</si>
  <si>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</si>
  <si>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</si>
  <si>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</si>
  <si>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</si>
  <si>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</si>
  <si>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</si>
  <si>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</si>
  <si>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</si>
  <si>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</si>
  <si>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</si>
  <si>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</si>
  <si>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</si>
  <si>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</si>
  <si>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</si>
  <si>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</si>
  <si>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</si>
  <si>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</si>
  <si>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</si>
  <si>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</si>
  <si>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</si>
  <si>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</si>
  <si>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</si>
  <si>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</si>
  <si>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</si>
  <si>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</si>
  <si>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</si>
  <si>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</si>
  <si>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</si>
  <si>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</si>
  <si>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</si>
  <si>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</si>
  <si>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</si>
  <si>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</si>
  <si>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</si>
  <si>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</si>
  <si>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</si>
  <si>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</si>
  <si>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</si>
  <si>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</si>
  <si>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</si>
  <si>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</si>
  <si>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</si>
  <si>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</si>
  <si>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</si>
  <si>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</si>
  <si>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</si>
  <si>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</si>
  <si>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</si>
  <si>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</si>
  <si>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</si>
  <si>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</si>
  <si>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</si>
  <si>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</si>
  <si>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</si>
  <si>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</si>
  <si>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</si>
  <si>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</si>
  <si>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</si>
  <si>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</si>
  <si>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</si>
  <si>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</si>
  <si>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</si>
  <si>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</si>
  <si>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</si>
  <si>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</si>
  <si>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</si>
  <si>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</si>
  <si>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</si>
  <si>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</si>
  <si>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</si>
  <si>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</si>
  <si>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</si>
  <si>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</si>
  <si>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</si>
  <si>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</si>
  <si>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</si>
  <si>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</si>
  <si>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</si>
  <si>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</si>
  <si>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</si>
  <si>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</si>
  <si>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</si>
  <si>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</si>
  <si>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</si>
  <si>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</si>
  <si>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</si>
  <si>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</si>
  <si>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</si>
  <si>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</si>
  <si>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</si>
  <si>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</si>
  <si>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</si>
  <si>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</si>
  <si>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</si>
  <si>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</si>
  <si>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</si>
  <si>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</si>
  <si>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</si>
  <si>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</si>
  <si>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</si>
  <si>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</si>
  <si>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</si>
  <si>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</si>
  <si>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</si>
  <si>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</si>
  <si>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</si>
  <si>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</si>
  <si>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</si>
  <si>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</si>
  <si>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</si>
  <si>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</si>
  <si>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</si>
  <si>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</si>
  <si>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</si>
  <si>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</si>
  <si>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</si>
  <si>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</si>
  <si>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</si>
  <si>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</si>
  <si>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</si>
  <si>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</si>
  <si>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</si>
  <si>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</si>
  <si>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</si>
  <si>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</si>
  <si>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</si>
  <si>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</si>
  <si>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</si>
  <si>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</si>
  <si>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</si>
  <si>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</si>
  <si>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</si>
  <si>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</si>
  <si>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</si>
  <si>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</si>
  <si>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</si>
  <si>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</si>
  <si>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</si>
  <si>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</si>
  <si>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</si>
  <si>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</si>
  <si>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</si>
  <si>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</si>
  <si>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</si>
  <si>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</si>
  <si>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</si>
  <si>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</si>
  <si>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</si>
  <si>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</si>
  <si>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</si>
  <si>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</si>
  <si>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</si>
  <si>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</si>
  <si>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</si>
  <si>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</si>
  <si>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</si>
  <si>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</si>
  <si>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</si>
  <si>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</si>
  <si>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</si>
  <si>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</si>
  <si>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</si>
  <si>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</si>
  <si>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</si>
  <si>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</si>
  <si>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</si>
  <si>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</si>
  <si>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Дряново</t>
  </si>
  <si>
    <t>/К. Инджова-Дечева/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</si>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</sst>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5" t="str">
        <f>+OTCHET!B9</f>
        <v>Община Дряново</v>
      </c>
      <c r="C2" s="1676"/>
      <c r="D2" s="1677"/>
      <c r="E2" s="1021"/>
      <c r="F2" s="1022">
        <f>+OTCHET!H9</f>
        <v>0</v>
      </c>
      <c r="G2" s="1023" t="str">
        <f>+OTCHET!F12</f>
        <v>5702</v>
      </c>
      <c r="H2" s="1024"/>
      <c r="I2" s="1678">
        <f>+OTCHET!H603</f>
        <v>0</v>
      </c>
      <c r="J2" s="1679"/>
      <c r="K2" s="1015"/>
      <c r="L2" s="1680" t="str">
        <f>OTCHET!H601</f>
        <v>fsd_budget@dryanovo.bg</v>
      </c>
      <c r="M2" s="1681"/>
      <c r="N2" s="1682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683">
        <f>+OTCHET!I9</f>
        <v>0</v>
      </c>
      <c r="U2" s="1684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5" t="s">
        <v>1019</v>
      </c>
      <c r="T4" s="1685"/>
      <c r="U4" s="1685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42794</v>
      </c>
      <c r="M6" s="1021"/>
      <c r="N6" s="1046" t="s">
        <v>1021</v>
      </c>
      <c r="O6" s="1010"/>
      <c r="P6" s="1047">
        <f>OTCHET!F9</f>
        <v>42794</v>
      </c>
      <c r="Q6" s="1046" t="s">
        <v>1021</v>
      </c>
      <c r="R6" s="1048"/>
      <c r="S6" s="1686">
        <f>+Q4</f>
        <v>2017</v>
      </c>
      <c r="T6" s="1686"/>
      <c r="U6" s="1686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7" t="s">
        <v>997</v>
      </c>
      <c r="T8" s="1688"/>
      <c r="U8" s="168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42794</v>
      </c>
      <c r="H9" s="1021"/>
      <c r="I9" s="1071">
        <f>+L4</f>
        <v>2017</v>
      </c>
      <c r="J9" s="1072">
        <f>+L6</f>
        <v>42794</v>
      </c>
      <c r="K9" s="1073"/>
      <c r="L9" s="1074">
        <f>+L6</f>
        <v>42794</v>
      </c>
      <c r="M9" s="1073"/>
      <c r="N9" s="1075">
        <f>+L6</f>
        <v>42794</v>
      </c>
      <c r="O9" s="1076"/>
      <c r="P9" s="1077">
        <f>+L4</f>
        <v>2017</v>
      </c>
      <c r="Q9" s="1075">
        <f>+L6</f>
        <v>42794</v>
      </c>
      <c r="R9" s="1048"/>
      <c r="S9" s="1690" t="s">
        <v>998</v>
      </c>
      <c r="T9" s="1691"/>
      <c r="U9" s="169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3" t="s">
        <v>1036</v>
      </c>
      <c r="T13" s="1694"/>
      <c r="U13" s="1695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6" t="s">
        <v>1038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6" t="s">
        <v>1040</v>
      </c>
      <c r="T15" s="1697"/>
      <c r="U15" s="1698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6" t="s">
        <v>1042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6" t="s">
        <v>1044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6" t="s">
        <v>1046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6" t="s">
        <v>1048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6" t="s">
        <v>1050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99" t="s">
        <v>1052</v>
      </c>
      <c r="T21" s="1700"/>
      <c r="U21" s="1701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2" t="s">
        <v>1054</v>
      </c>
      <c r="T22" s="1703"/>
      <c r="U22" s="1704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3" t="s">
        <v>1057</v>
      </c>
      <c r="T24" s="1694"/>
      <c r="U24" s="1695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6" t="s">
        <v>1059</v>
      </c>
      <c r="T25" s="1697"/>
      <c r="U25" s="1698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99" t="s">
        <v>1061</v>
      </c>
      <c r="T26" s="1700"/>
      <c r="U26" s="1701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2" t="s">
        <v>1063</v>
      </c>
      <c r="T27" s="1703"/>
      <c r="U27" s="1704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2" t="s">
        <v>1070</v>
      </c>
      <c r="T34" s="1703"/>
      <c r="U34" s="1704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5" t="s">
        <v>1072</v>
      </c>
      <c r="T35" s="1706"/>
      <c r="U35" s="1707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8" t="s">
        <v>1074</v>
      </c>
      <c r="T36" s="1709"/>
      <c r="U36" s="171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1" t="s">
        <v>1076</v>
      </c>
      <c r="T37" s="1712"/>
      <c r="U37" s="171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2" t="s">
        <v>1078</v>
      </c>
      <c r="T39" s="1703"/>
      <c r="U39" s="1704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3" t="s">
        <v>1081</v>
      </c>
      <c r="T41" s="1694"/>
      <c r="U41" s="1695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6" t="s">
        <v>1083</v>
      </c>
      <c r="T42" s="1697"/>
      <c r="U42" s="169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6" t="s">
        <v>1085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99" t="s">
        <v>1087</v>
      </c>
      <c r="T44" s="1700"/>
      <c r="U44" s="1701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2" t="s">
        <v>1089</v>
      </c>
      <c r="T45" s="1703"/>
      <c r="U45" s="1704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4" t="s">
        <v>1091</v>
      </c>
      <c r="T47" s="1715"/>
      <c r="U47" s="1716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3" t="s">
        <v>1095</v>
      </c>
      <c r="T50" s="1694"/>
      <c r="U50" s="1695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96" t="s">
        <v>1097</v>
      </c>
      <c r="T51" s="1697"/>
      <c r="U51" s="169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6" t="s">
        <v>1099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96" t="s">
        <v>1101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99" t="s">
        <v>1103</v>
      </c>
      <c r="T54" s="1700"/>
      <c r="U54" s="1701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702" t="s">
        <v>1105</v>
      </c>
      <c r="T55" s="1703"/>
      <c r="U55" s="1704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3" t="s">
        <v>1108</v>
      </c>
      <c r="T57" s="1694"/>
      <c r="U57" s="1695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6" t="s">
        <v>1110</v>
      </c>
      <c r="T58" s="1697"/>
      <c r="U58" s="169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6" t="s">
        <v>1112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699" t="s">
        <v>1114</v>
      </c>
      <c r="T60" s="1700"/>
      <c r="U60" s="1701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2" t="s">
        <v>1118</v>
      </c>
      <c r="T62" s="1703"/>
      <c r="U62" s="1704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3" t="s">
        <v>1121</v>
      </c>
      <c r="T64" s="1694"/>
      <c r="U64" s="1695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6" t="s">
        <v>1123</v>
      </c>
      <c r="T65" s="1697"/>
      <c r="U65" s="1698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2" t="s">
        <v>1125</v>
      </c>
      <c r="T66" s="1703"/>
      <c r="U66" s="1704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3" t="s">
        <v>1128</v>
      </c>
      <c r="T68" s="1694"/>
      <c r="U68" s="1695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6" t="s">
        <v>1130</v>
      </c>
      <c r="T69" s="1697"/>
      <c r="U69" s="1698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2" t="s">
        <v>1132</v>
      </c>
      <c r="T70" s="1703"/>
      <c r="U70" s="1704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3" t="s">
        <v>1135</v>
      </c>
      <c r="T72" s="1694"/>
      <c r="U72" s="1695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6" t="s">
        <v>1137</v>
      </c>
      <c r="T73" s="1697"/>
      <c r="U73" s="1698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2" t="s">
        <v>1139</v>
      </c>
      <c r="T74" s="1703"/>
      <c r="U74" s="1704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717" t="s">
        <v>1141</v>
      </c>
      <c r="T76" s="1718"/>
      <c r="U76" s="1719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222364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222364</v>
      </c>
      <c r="Q78" s="1110">
        <f>+ROUND(OTCHET!L415,0)</f>
        <v>0</v>
      </c>
      <c r="R78" s="1048"/>
      <c r="S78" s="1693" t="s">
        <v>1144</v>
      </c>
      <c r="T78" s="1694"/>
      <c r="U78" s="1695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96" t="s">
        <v>1146</v>
      </c>
      <c r="T79" s="1697"/>
      <c r="U79" s="1698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222364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222364</v>
      </c>
      <c r="Q80" s="1244">
        <f>+ROUND(Q78+Q79,0)</f>
        <v>0</v>
      </c>
      <c r="R80" s="1048"/>
      <c r="S80" s="1720" t="s">
        <v>1148</v>
      </c>
      <c r="T80" s="1721"/>
      <c r="U80" s="1722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3">
        <f>+IF(+SUM(F81:N81)=0,0,"Контрола: дефицит/излишък = финансиране с обратен знак (Г. + Д. = 0)")</f>
        <v>0</v>
      </c>
      <c r="C81" s="1724"/>
      <c r="D81" s="1725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222364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222364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-222364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-222364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3" t="s">
        <v>1154</v>
      </c>
      <c r="T86" s="1694"/>
      <c r="U86" s="1695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6" t="s">
        <v>1156</v>
      </c>
      <c r="T87" s="1697"/>
      <c r="U87" s="1698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2" t="s">
        <v>1158</v>
      </c>
      <c r="T88" s="1703"/>
      <c r="U88" s="1704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3" t="s">
        <v>1161</v>
      </c>
      <c r="T90" s="1694"/>
      <c r="U90" s="1695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6" t="s">
        <v>1163</v>
      </c>
      <c r="T91" s="1697"/>
      <c r="U91" s="169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6" t="s">
        <v>1165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99" t="s">
        <v>1167</v>
      </c>
      <c r="T93" s="1700"/>
      <c r="U93" s="1701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2" t="s">
        <v>1169</v>
      </c>
      <c r="T94" s="1703"/>
      <c r="U94" s="1704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3" t="s">
        <v>1172</v>
      </c>
      <c r="T96" s="1694"/>
      <c r="U96" s="1695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6" t="s">
        <v>1174</v>
      </c>
      <c r="T97" s="1697"/>
      <c r="U97" s="1698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2" t="s">
        <v>1176</v>
      </c>
      <c r="T98" s="1703"/>
      <c r="U98" s="1704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4" t="s">
        <v>1178</v>
      </c>
      <c r="T100" s="1715"/>
      <c r="U100" s="1716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3" t="s">
        <v>1182</v>
      </c>
      <c r="T103" s="1694"/>
      <c r="U103" s="1695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6" t="s">
        <v>1184</v>
      </c>
      <c r="T104" s="1697"/>
      <c r="U104" s="169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2" t="s">
        <v>1186</v>
      </c>
      <c r="T105" s="1703"/>
      <c r="U105" s="170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6" t="s">
        <v>1189</v>
      </c>
      <c r="T107" s="1727"/>
      <c r="U107" s="1728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29" t="s">
        <v>1191</v>
      </c>
      <c r="T108" s="1730"/>
      <c r="U108" s="1731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2" t="s">
        <v>1193</v>
      </c>
      <c r="T109" s="1703"/>
      <c r="U109" s="1704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3" t="s">
        <v>1196</v>
      </c>
      <c r="T111" s="1694"/>
      <c r="U111" s="1695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6" t="s">
        <v>1198</v>
      </c>
      <c r="T112" s="1697"/>
      <c r="U112" s="169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2" t="s">
        <v>1200</v>
      </c>
      <c r="T113" s="1703"/>
      <c r="U113" s="170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3" t="s">
        <v>1203</v>
      </c>
      <c r="T115" s="1694"/>
      <c r="U115" s="1695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6" t="s">
        <v>1205</v>
      </c>
      <c r="T116" s="1697"/>
      <c r="U116" s="169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2" t="s">
        <v>1207</v>
      </c>
      <c r="T117" s="1703"/>
      <c r="U117" s="1704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7" t="s">
        <v>1209</v>
      </c>
      <c r="T119" s="1718"/>
      <c r="U119" s="1719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3" t="s">
        <v>1212</v>
      </c>
      <c r="T121" s="1694"/>
      <c r="U121" s="169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-222364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-222364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6" t="s">
        <v>1216</v>
      </c>
      <c r="T123" s="1697"/>
      <c r="U123" s="1698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1" t="s">
        <v>1218</v>
      </c>
      <c r="T124" s="1742"/>
      <c r="U124" s="1743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-222364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-222364</v>
      </c>
      <c r="Q125" s="1244">
        <f>+ROUND(+SUM(Q121:Q124),0)</f>
        <v>0</v>
      </c>
      <c r="R125" s="1048"/>
      <c r="S125" s="1720" t="s">
        <v>1220</v>
      </c>
      <c r="T125" s="1721"/>
      <c r="U125" s="1722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3" t="s">
        <v>1223</v>
      </c>
      <c r="T127" s="1694"/>
      <c r="U127" s="1695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6" t="s">
        <v>1225</v>
      </c>
      <c r="T128" s="1697"/>
      <c r="U128" s="1698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732" t="s">
        <v>1227</v>
      </c>
      <c r="T129" s="1733"/>
      <c r="U129" s="1734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735" t="s">
        <v>1229</v>
      </c>
      <c r="T130" s="1736"/>
      <c r="U130" s="173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8">
        <f>+IF(+SUM(F131:N131)=0,0,"Контрола: дефицит/излишък = финансиране с обратен знак (Г. + Д. = 0)")</f>
        <v>0</v>
      </c>
      <c r="C131" s="1738"/>
      <c r="D131" s="173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42776</v>
      </c>
      <c r="D132" s="1249" t="s">
        <v>1231</v>
      </c>
      <c r="E132" s="1021"/>
      <c r="F132" s="1739"/>
      <c r="G132" s="1739"/>
      <c r="H132" s="1021"/>
      <c r="I132" s="1306" t="s">
        <v>1232</v>
      </c>
      <c r="J132" s="1307"/>
      <c r="K132" s="1021"/>
      <c r="L132" s="1739"/>
      <c r="M132" s="1739"/>
      <c r="N132" s="1739"/>
      <c r="O132" s="1301"/>
      <c r="P132" s="1740"/>
      <c r="Q132" s="174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42794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222364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222364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222364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-222364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-222364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-222364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/К. Инджова-Дечева/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/Д. Мирчева/</v>
      </c>
      <c r="F112" s="1751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G610" sqref="G6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2063</v>
      </c>
      <c r="C9" s="1772"/>
      <c r="D9" s="1773"/>
      <c r="E9" s="115">
        <v>42736</v>
      </c>
      <c r="F9" s="116">
        <v>42794</v>
      </c>
      <c r="G9" s="113"/>
      <c r="H9" s="1418"/>
      <c r="I9" s="1839"/>
      <c r="J9" s="1840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февруари</v>
      </c>
      <c r="G10" s="113"/>
      <c r="H10" s="114"/>
      <c r="I10" s="1841" t="s">
        <v>991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Дряново</v>
      </c>
      <c r="C12" s="1775"/>
      <c r="D12" s="1776"/>
      <c r="E12" s="118" t="s">
        <v>985</v>
      </c>
      <c r="F12" s="1592" t="s">
        <v>1457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2" t="s">
        <v>2045</v>
      </c>
      <c r="F19" s="1753"/>
      <c r="G19" s="1753"/>
      <c r="H19" s="1754"/>
      <c r="I19" s="1758" t="s">
        <v>2046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477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479</v>
      </c>
      <c r="D28" s="1768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131</v>
      </c>
      <c r="D33" s="1768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125</v>
      </c>
      <c r="D39" s="1768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6" t="str">
        <f>$B$7</f>
        <v>ОТЧЕТНИ ДАННИ ПО ЕБК ЗА СМЕТКИТЕ ЗА СРЕДСТВАТА ОТ ЕВРОПЕЙСКИЯ СЪЮЗ - ДМП</v>
      </c>
      <c r="C173" s="1787"/>
      <c r="D173" s="178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3" t="str">
        <f>$B$9</f>
        <v>Община Дряново</v>
      </c>
      <c r="C175" s="1784"/>
      <c r="D175" s="1785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4" t="str">
        <f>$B$12</f>
        <v>Дряново</v>
      </c>
      <c r="C178" s="1775"/>
      <c r="D178" s="1776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2" t="s">
        <v>2047</v>
      </c>
      <c r="F182" s="1753"/>
      <c r="G182" s="1753"/>
      <c r="H182" s="1754"/>
      <c r="I182" s="1761" t="s">
        <v>2048</v>
      </c>
      <c r="J182" s="1762"/>
      <c r="K182" s="1762"/>
      <c r="L182" s="176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1" t="s">
        <v>763</v>
      </c>
      <c r="D186" s="178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7" t="s">
        <v>766</v>
      </c>
      <c r="D189" s="177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9" t="s">
        <v>199</v>
      </c>
      <c r="D195" s="178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0" t="s">
        <v>204</v>
      </c>
      <c r="D203" s="1791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7" t="s">
        <v>205</v>
      </c>
      <c r="D204" s="177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8" t="s">
        <v>279</v>
      </c>
      <c r="D222" s="1789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8" t="s">
        <v>741</v>
      </c>
      <c r="D226" s="1789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8" t="s">
        <v>224</v>
      </c>
      <c r="D232" s="1789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8" t="s">
        <v>226</v>
      </c>
      <c r="D235" s="1789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4" t="s">
        <v>227</v>
      </c>
      <c r="D236" s="1795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4" t="s">
        <v>228</v>
      </c>
      <c r="D237" s="1795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4" t="s">
        <v>1687</v>
      </c>
      <c r="D238" s="1795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8" t="s">
        <v>229</v>
      </c>
      <c r="D239" s="1789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8" t="s">
        <v>241</v>
      </c>
      <c r="D255" s="1789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8" t="s">
        <v>242</v>
      </c>
      <c r="D256" s="1789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8" t="s">
        <v>243</v>
      </c>
      <c r="D257" s="1789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8" t="s">
        <v>244</v>
      </c>
      <c r="D258" s="178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8" t="s">
        <v>1689</v>
      </c>
      <c r="D265" s="1789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8" t="s">
        <v>1689</v>
      </c>
      <c r="D269" s="1789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8" t="s">
        <v>1690</v>
      </c>
      <c r="D270" s="1789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4" t="s">
        <v>254</v>
      </c>
      <c r="D271" s="1795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8" t="s">
        <v>280</v>
      </c>
      <c r="D272" s="178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2" t="s">
        <v>255</v>
      </c>
      <c r="D275" s="1793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2" t="s">
        <v>256</v>
      </c>
      <c r="D276" s="1793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2" t="s">
        <v>642</v>
      </c>
      <c r="D284" s="1793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2" t="s">
        <v>704</v>
      </c>
      <c r="D287" s="1793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8" t="s">
        <v>705</v>
      </c>
      <c r="D288" s="1789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6" t="s">
        <v>935</v>
      </c>
      <c r="D293" s="1797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8" t="s">
        <v>713</v>
      </c>
      <c r="D297" s="1799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3"/>
      <c r="C340" s="1803"/>
      <c r="D340" s="1803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8" t="str">
        <f>$B$7</f>
        <v>ОТЧЕТНИ ДАННИ ПО ЕБК ЗА СМЕТКИТЕ ЗА СРЕДСТВАТА ОТ ЕВРОПЕЙСКИЯ СЪЮЗ - ДМП</v>
      </c>
      <c r="C344" s="1808"/>
      <c r="D344" s="180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3" t="str">
        <f>$B$9</f>
        <v>Община Дряново</v>
      </c>
      <c r="C346" s="1784"/>
      <c r="D346" s="1785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4" t="str">
        <f>$B$12</f>
        <v>Дряново</v>
      </c>
      <c r="C349" s="1775"/>
      <c r="D349" s="1776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4" t="s">
        <v>2049</v>
      </c>
      <c r="F353" s="1765"/>
      <c r="G353" s="1765"/>
      <c r="H353" s="176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6" t="s">
        <v>283</v>
      </c>
      <c r="D357" s="1807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4" t="s">
        <v>294</v>
      </c>
      <c r="D371" s="180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4" t="s">
        <v>316</v>
      </c>
      <c r="D379" s="180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4" t="s">
        <v>260</v>
      </c>
      <c r="D384" s="180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4" t="s">
        <v>261</v>
      </c>
      <c r="D387" s="180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4" t="s">
        <v>263</v>
      </c>
      <c r="D392" s="180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4" t="s">
        <v>264</v>
      </c>
      <c r="D395" s="1805"/>
      <c r="E395" s="1380">
        <f aca="true" t="shared" si="92" ref="E395:L395">SUM(E396:E397)</f>
        <v>222364</v>
      </c>
      <c r="F395" s="1623">
        <f t="shared" si="92"/>
        <v>0</v>
      </c>
      <c r="G395" s="1654">
        <f t="shared" si="92"/>
        <v>222364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222364</v>
      </c>
      <c r="F396" s="152">
        <v>0</v>
      </c>
      <c r="G396" s="1647">
        <v>222364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4" t="s">
        <v>944</v>
      </c>
      <c r="D398" s="180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4" t="s">
        <v>699</v>
      </c>
      <c r="D401" s="180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4" t="s">
        <v>700</v>
      </c>
      <c r="D402" s="180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4" t="s">
        <v>718</v>
      </c>
      <c r="D405" s="180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4" t="s">
        <v>267</v>
      </c>
      <c r="D408" s="180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222364</v>
      </c>
      <c r="F415" s="497">
        <f t="shared" si="98"/>
        <v>0</v>
      </c>
      <c r="G415" s="498">
        <f t="shared" si="98"/>
        <v>222364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4" t="s">
        <v>786</v>
      </c>
      <c r="D418" s="180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4" t="s">
        <v>723</v>
      </c>
      <c r="D419" s="180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4" t="s">
        <v>268</v>
      </c>
      <c r="D420" s="180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4" t="s">
        <v>702</v>
      </c>
      <c r="D421" s="180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4" t="s">
        <v>948</v>
      </c>
      <c r="D422" s="180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1" t="str">
        <f>$B$7</f>
        <v>ОТЧЕТНИ ДАННИ ПО ЕБК ЗА СМЕТКИТЕ ЗА СРЕДСТВАТА ОТ ЕВРОПЕЙСКИЯ СЪЮЗ - ДМП</v>
      </c>
      <c r="C429" s="1812"/>
      <c r="D429" s="1812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3" t="str">
        <f>$B$9</f>
        <v>Община Дряново</v>
      </c>
      <c r="C431" s="1784"/>
      <c r="D431" s="1785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4" t="str">
        <f>$B$12</f>
        <v>Дряново</v>
      </c>
      <c r="C434" s="1775"/>
      <c r="D434" s="1776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2" t="s">
        <v>2051</v>
      </c>
      <c r="F438" s="1753"/>
      <c r="G438" s="1753"/>
      <c r="H438" s="1754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222364</v>
      </c>
      <c r="F441" s="547">
        <f t="shared" si="103"/>
        <v>0</v>
      </c>
      <c r="G441" s="548">
        <f t="shared" si="103"/>
        <v>222364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-222364</v>
      </c>
      <c r="F442" s="554">
        <f t="shared" si="104"/>
        <v>0</v>
      </c>
      <c r="G442" s="555">
        <f t="shared" si="104"/>
        <v>-222364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3" t="str">
        <f>$B$7</f>
        <v>ОТЧЕТНИ ДАННИ ПО ЕБК ЗА СМЕТКИТЕ ЗА СРЕДСТВАТА ОТ ЕВРОПЕЙСКИЯ СЪЮЗ - ДМП</v>
      </c>
      <c r="C445" s="1814"/>
      <c r="D445" s="1814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3" t="str">
        <f>$B$9</f>
        <v>Община Дряново</v>
      </c>
      <c r="C447" s="1784"/>
      <c r="D447" s="1785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4" t="str">
        <f>$B$12</f>
        <v>Дряново</v>
      </c>
      <c r="C450" s="1775"/>
      <c r="D450" s="1776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5" t="s">
        <v>2053</v>
      </c>
      <c r="F454" s="1756"/>
      <c r="G454" s="1756"/>
      <c r="H454" s="1757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09" t="s">
        <v>787</v>
      </c>
      <c r="D457" s="181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8" t="s">
        <v>790</v>
      </c>
      <c r="D461" s="182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8" t="s">
        <v>2027</v>
      </c>
      <c r="D464" s="182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09" t="s">
        <v>793</v>
      </c>
      <c r="D467" s="181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29" t="s">
        <v>800</v>
      </c>
      <c r="D474" s="183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7" t="s">
        <v>952</v>
      </c>
      <c r="D477" s="181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0" t="s">
        <v>957</v>
      </c>
      <c r="D493" s="182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0" t="s">
        <v>24</v>
      </c>
      <c r="D498" s="182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2" t="s">
        <v>958</v>
      </c>
      <c r="D499" s="182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7" t="s">
        <v>33</v>
      </c>
      <c r="D508" s="181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7" t="s">
        <v>37</v>
      </c>
      <c r="D512" s="181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7" t="s">
        <v>959</v>
      </c>
      <c r="D517" s="182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0" t="s">
        <v>960</v>
      </c>
      <c r="D520" s="1816"/>
      <c r="E520" s="579">
        <f aca="true" t="shared" si="125" ref="E520:L520">SUM(E521:E526)</f>
        <v>-222364</v>
      </c>
      <c r="F520" s="588">
        <f t="shared" si="125"/>
        <v>0</v>
      </c>
      <c r="G520" s="581">
        <f t="shared" si="125"/>
        <v>-222364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-222364</v>
      </c>
      <c r="F523" s="158">
        <v>0</v>
      </c>
      <c r="G523" s="159">
        <v>-222364</v>
      </c>
      <c r="H523" s="586">
        <v>0</v>
      </c>
      <c r="I523" s="158">
        <v>0</v>
      </c>
      <c r="J523" s="159">
        <v>0</v>
      </c>
      <c r="K523" s="586">
        <v>0</v>
      </c>
      <c r="L523" s="1389">
        <f t="shared" si="121"/>
        <v>0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7" t="s">
        <v>962</v>
      </c>
      <c r="D531" s="181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3" t="s">
        <v>963</v>
      </c>
      <c r="D532" s="182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5" t="s">
        <v>964</v>
      </c>
      <c r="D537" s="181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7" t="s">
        <v>965</v>
      </c>
      <c r="D540" s="181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5" t="s">
        <v>974</v>
      </c>
      <c r="D562" s="1815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5" t="s">
        <v>979</v>
      </c>
      <c r="D582" s="181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5" t="s">
        <v>852</v>
      </c>
      <c r="D587" s="181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-222364</v>
      </c>
      <c r="F593" s="664">
        <f t="shared" si="138"/>
        <v>0</v>
      </c>
      <c r="G593" s="665">
        <f t="shared" si="138"/>
        <v>-222364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3" t="s">
        <v>2065</v>
      </c>
      <c r="H596" s="1844"/>
      <c r="I596" s="1844"/>
      <c r="J596" s="1845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3" t="s">
        <v>897</v>
      </c>
      <c r="H597" s="1833"/>
      <c r="I597" s="1833"/>
      <c r="J597" s="1833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25" t="s">
        <v>2066</v>
      </c>
      <c r="H599" s="1826"/>
      <c r="I599" s="1826"/>
      <c r="J599" s="1827"/>
      <c r="K599" s="103"/>
      <c r="L599" s="229"/>
      <c r="M599" s="7">
        <v>1</v>
      </c>
      <c r="N599" s="519"/>
    </row>
    <row r="600" spans="1:14" ht="21.75" customHeight="1">
      <c r="A600" s="23"/>
      <c r="B600" s="1831" t="s">
        <v>900</v>
      </c>
      <c r="C600" s="1832"/>
      <c r="D600" s="673" t="s">
        <v>901</v>
      </c>
      <c r="E600" s="674"/>
      <c r="F600" s="675"/>
      <c r="G600" s="1833" t="s">
        <v>897</v>
      </c>
      <c r="H600" s="1833"/>
      <c r="I600" s="1833"/>
      <c r="J600" s="1833"/>
      <c r="K600" s="103"/>
      <c r="L600" s="229"/>
      <c r="M600" s="7">
        <v>1</v>
      </c>
      <c r="N600" s="519"/>
    </row>
    <row r="601" spans="1:14" ht="24.75" customHeight="1">
      <c r="A601" s="36"/>
      <c r="B601" s="1834">
        <v>42776</v>
      </c>
      <c r="C601" s="1835"/>
      <c r="D601" s="676" t="s">
        <v>902</v>
      </c>
      <c r="E601" s="677" t="s">
        <v>2067</v>
      </c>
      <c r="F601" s="678"/>
      <c r="G601" s="679" t="s">
        <v>903</v>
      </c>
      <c r="H601" s="1836" t="s">
        <v>2068</v>
      </c>
      <c r="I601" s="1837"/>
      <c r="J601" s="1838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6"/>
      <c r="I603" s="1837"/>
      <c r="J603" s="1838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2" t="s">
        <v>2060</v>
      </c>
      <c r="M23" s="1753"/>
      <c r="N23" s="1753"/>
      <c r="O23" s="1754"/>
      <c r="P23" s="1761" t="s">
        <v>2061</v>
      </c>
      <c r="Q23" s="1762"/>
      <c r="R23" s="1762"/>
      <c r="S23" s="176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1" t="s">
        <v>763</v>
      </c>
      <c r="K30" s="178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7" t="s">
        <v>766</v>
      </c>
      <c r="K33" s="177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9" t="s">
        <v>199</v>
      </c>
      <c r="K39" s="178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0" t="s">
        <v>204</v>
      </c>
      <c r="K47" s="1791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7" t="s">
        <v>205</v>
      </c>
      <c r="K48" s="177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8" t="s">
        <v>279</v>
      </c>
      <c r="K66" s="178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8" t="s">
        <v>741</v>
      </c>
      <c r="K70" s="178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8" t="s">
        <v>224</v>
      </c>
      <c r="K76" s="178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8" t="s">
        <v>226</v>
      </c>
      <c r="K79" s="1789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4" t="s">
        <v>227</v>
      </c>
      <c r="K80" s="1795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4" t="s">
        <v>228</v>
      </c>
      <c r="K81" s="1795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4" t="s">
        <v>1691</v>
      </c>
      <c r="K82" s="1795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8" t="s">
        <v>229</v>
      </c>
      <c r="K83" s="178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8" t="s">
        <v>241</v>
      </c>
      <c r="K99" s="1789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8" t="s">
        <v>242</v>
      </c>
      <c r="K100" s="1789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8" t="s">
        <v>243</v>
      </c>
      <c r="K101" s="1789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8" t="s">
        <v>244</v>
      </c>
      <c r="K102" s="178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8" t="s">
        <v>1692</v>
      </c>
      <c r="K109" s="178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8" t="s">
        <v>1689</v>
      </c>
      <c r="K113" s="1789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8" t="s">
        <v>1690</v>
      </c>
      <c r="K114" s="1789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4" t="s">
        <v>254</v>
      </c>
      <c r="K115" s="1795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8" t="s">
        <v>280</v>
      </c>
      <c r="K116" s="178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2" t="s">
        <v>255</v>
      </c>
      <c r="K119" s="1793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2" t="s">
        <v>256</v>
      </c>
      <c r="K120" s="1793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2" t="s">
        <v>642</v>
      </c>
      <c r="K128" s="1793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2" t="s">
        <v>704</v>
      </c>
      <c r="K131" s="1793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8" t="s">
        <v>705</v>
      </c>
      <c r="K132" s="178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6" t="s">
        <v>935</v>
      </c>
      <c r="K137" s="1797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8" t="s">
        <v>713</v>
      </c>
      <c r="K141" s="1799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8" t="s">
        <v>713</v>
      </c>
      <c r="K142" s="1799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2017-03-07T12:49:48Z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